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theduser\Downloads\"/>
    </mc:Choice>
  </mc:AlternateContent>
  <xr:revisionPtr revIDLastSave="0" documentId="13_ncr:1_{D5968852-BDFF-4CD8-9706-0F8F5933B52B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Потери по договорам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4" i="1" l="1"/>
  <c r="D12" i="1"/>
  <c r="D10" i="1"/>
  <c r="D8" i="1"/>
  <c r="C16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C14" i="1"/>
  <c r="C12" i="1"/>
  <c r="C10" i="1"/>
  <c r="C8" i="1"/>
  <c r="D18" i="1" l="1"/>
  <c r="C18" i="1"/>
</calcChain>
</file>

<file path=xl/sharedStrings.xml><?xml version="1.0" encoding="utf-8"?>
<sst xmlns="http://schemas.openxmlformats.org/spreadsheetml/2006/main" count="51" uniqueCount="30">
  <si>
    <t xml:space="preserve">Объем переданной электроэнергии (мощности), приобретенной по договорам купли-продажи </t>
  </si>
  <si>
    <t>Наименование</t>
  </si>
  <si>
    <t>№ договора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</si>
  <si>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</si>
  <si>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</si>
  <si>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</si>
  <si>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</si>
  <si>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</si>
  <si>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</si>
  <si>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</si>
  <si>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</si>
  <si>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</si>
  <si>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</si>
  <si>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</si>
  <si>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</si>
  <si>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Кол-во, тыс. кВтч</t>
  </si>
  <si>
    <t>Стоимость,  руб. с НДС</t>
  </si>
  <si>
    <t>Стоимость, руб. с НДС</t>
  </si>
  <si>
    <t>Итого</t>
  </si>
  <si>
    <t>электрической энергии (мощности) в целях компенсации потерь за 2021 год</t>
  </si>
  <si>
    <t>Кинельское отделение ПАО «Самараэнерго»</t>
  </si>
  <si>
    <t>Самарское отделение ПАО «Самараэнерго»</t>
  </si>
  <si>
    <t>Красноярское отделение ПАО «Самараэнерго»</t>
  </si>
  <si>
    <t>Сергиевское отделение ПАО «Самараэнерго»</t>
  </si>
  <si>
    <t>Самарское отделение АО «Самарагорэнергосбыт»</t>
  </si>
  <si>
    <t>№10873</t>
  </si>
  <si>
    <t>№10-2558К от 26.01.2021</t>
  </si>
  <si>
    <t>№12-1754К от 28.01.2021</t>
  </si>
  <si>
    <t>№20-5499К от 30.12.2020</t>
  </si>
  <si>
    <t>№37-1487К от 29.01.2021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</si>
</sst>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Helv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43">
    <xf numFmtId="0" fontId="0" fillId="0" borderId="0" xfId="0"/>
    <xf numFmtId="4" fontId="1" fillId="2" borderId="0" xfId="1" applyNumberFormat="1" applyFill="1"/>
    <xf numFmtId="4" fontId="2" fillId="2" borderId="0" xfId="1" applyNumberFormat="1" applyFont="1" applyFill="1"/>
    <xf numFmtId="0" fontId="2" fillId="2" borderId="0" xfId="1" applyFont="1" applyFill="1"/>
    <xf numFmtId="0" fontId="1" fillId="2" borderId="0" xfId="1" applyFill="1"/>
    <xf numFmtId="164" fontId="1" fillId="2" borderId="0" xfId="1" applyNumberFormat="1" applyFill="1"/>
    <xf numFmtId="164" fontId="2" fillId="2" borderId="0" xfId="1" applyNumberFormat="1" applyFont="1" applyFill="1"/>
    <xf numFmtId="165" fontId="1" fillId="2" borderId="0" xfId="1" applyNumberFormat="1" applyFill="1"/>
    <xf numFmtId="165" fontId="2" fillId="2" borderId="0" xfId="1" applyNumberFormat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/>
    <xf numFmtId="166" fontId="2" fillId="2" borderId="0" xfId="1" applyNumberFormat="1" applyFont="1" applyFill="1"/>
    <xf numFmtId="166" fontId="1" fillId="2" borderId="0" xfId="1" applyNumberFormat="1" applyFill="1"/>
    <xf numFmtId="0" fontId="6" fillId="2" borderId="0" xfId="1" applyFont="1" applyFill="1"/>
    <xf numFmtId="166" fontId="6" fillId="2" borderId="0" xfId="1" applyNumberFormat="1" applyFont="1" applyFill="1"/>
    <xf numFmtId="4" fontId="6" fillId="2" borderId="0" xfId="1" applyNumberFormat="1" applyFont="1" applyFill="1"/>
    <xf numFmtId="165" fontId="6" fillId="2" borderId="0" xfId="1" applyNumberFormat="1" applyFont="1" applyFill="1"/>
    <xf numFmtId="164" fontId="6" fillId="2" borderId="0" xfId="1" applyNumberFormat="1" applyFont="1" applyFill="1"/>
    <xf numFmtId="166" fontId="7" fillId="2" borderId="2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/>
    <xf numFmtId="166" fontId="6" fillId="2" borderId="1" xfId="1" applyNumberFormat="1" applyFont="1" applyFill="1" applyBorder="1"/>
    <xf numFmtId="4" fontId="6" fillId="2" borderId="1" xfId="1" applyNumberFormat="1" applyFont="1" applyFill="1" applyBorder="1"/>
    <xf numFmtId="165" fontId="6" fillId="2" borderId="1" xfId="1" applyNumberFormat="1" applyFont="1" applyFill="1" applyBorder="1"/>
    <xf numFmtId="164" fontId="6" fillId="2" borderId="1" xfId="1" applyNumberFormat="1" applyFont="1" applyFill="1" applyBorder="1"/>
    <xf numFmtId="0" fontId="8" fillId="2" borderId="1" xfId="1" applyFont="1" applyFill="1" applyBorder="1"/>
    <xf numFmtId="165" fontId="8" fillId="2" borderId="1" xfId="1" applyNumberFormat="1" applyFont="1" applyFill="1" applyBorder="1"/>
    <xf numFmtId="0" fontId="9" fillId="2" borderId="0" xfId="1" applyFont="1" applyFill="1" applyAlignment="1">
      <alignment horizontal="center"/>
    </xf>
    <xf numFmtId="166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Alignment="1">
      <alignment horizontal="center"/>
    </xf>
    <xf numFmtId="165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0" fontId="6" fillId="2" borderId="1" xfId="1" applyFont="1" applyFill="1" applyBorder="1" applyAlignment="1">
      <alignment horizontal="left"/>
    </xf>
    <xf numFmtId="2" fontId="8" fillId="2" borderId="1" xfId="1" applyNumberFormat="1" applyFont="1" applyFill="1" applyBorder="1"/>
    <xf numFmtId="2" fontId="6" fillId="2" borderId="1" xfId="1" applyNumberFormat="1" applyFont="1" applyFill="1" applyBorder="1"/>
    <xf numFmtId="4" fontId="8" fillId="2" borderId="3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0" fontId="9" fillId="2" borderId="0" xfId="1" applyFont="1" applyFill="1" applyAlignment="1">
      <alignment horizontal="left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  <cellStyle name="Стиль 1_Форма акта для розн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Z20"/>
  <sheetViews>
    <sheetView tabSelected="1" zoomScaleNormal="100" workbookViewId="0">
      <selection activeCell="D16" sqref="D16"/>
    </sheetView>
  </sheetViews>
  <sheetFormatPr defaultRowHeight="15" x14ac:dyDescent="0.25"/>
  <cols>
    <col min="1" max="1" width="50.85546875" style="4" customWidth="1"/>
    <col min="2" max="2" width="24.85546875" style="4" customWidth="1"/>
    <col min="3" max="3" width="15.42578125" style="12" customWidth="1"/>
    <col min="4" max="4" width="15.7109375" style="1" customWidth="1"/>
    <col min="5" max="5" width="15.42578125" style="7" customWidth="1"/>
    <col min="6" max="6" width="15.7109375" style="1" customWidth="1"/>
    <col min="7" max="7" width="15.42578125" style="7" customWidth="1"/>
    <col min="8" max="8" width="15.7109375" style="1" customWidth="1"/>
    <col min="9" max="9" width="15.42578125" style="7" customWidth="1"/>
    <col min="10" max="10" width="15.7109375" style="1" customWidth="1"/>
    <col min="11" max="11" width="15.42578125" style="5" customWidth="1"/>
    <col min="12" max="12" width="15.7109375" style="1" customWidth="1"/>
    <col min="13" max="13" width="15.42578125" style="5" customWidth="1"/>
    <col min="14" max="14" width="15.7109375" style="1" customWidth="1"/>
    <col min="15" max="15" width="15.42578125" style="5" customWidth="1"/>
    <col min="16" max="16" width="15.7109375" style="1" customWidth="1"/>
    <col min="17" max="17" width="15.42578125" style="5" customWidth="1"/>
    <col min="18" max="18" width="15.7109375" style="1" customWidth="1"/>
    <col min="19" max="19" width="15.42578125" style="5" customWidth="1"/>
    <col min="20" max="20" width="15.7109375" style="1" customWidth="1"/>
    <col min="21" max="21" width="15.42578125" style="5" customWidth="1"/>
    <col min="22" max="22" width="15.7109375" style="1" customWidth="1"/>
    <col min="23" max="23" width="15.42578125" style="7" customWidth="1"/>
    <col min="24" max="24" width="15.7109375" style="1" customWidth="1"/>
    <col min="25" max="25" width="15.42578125" style="1" customWidth="1"/>
    <col min="26" max="26" width="15.7109375" style="1" customWidth="1"/>
    <col min="27" max="16384" width="9.140625" style="4"/>
  </cols>
  <sheetData>
    <row r="1" spans="1:26" x14ac:dyDescent="0.25">
      <c r="A1" s="13"/>
      <c r="B1" s="13"/>
      <c r="C1" s="14"/>
      <c r="D1" s="15"/>
      <c r="E1" s="16"/>
      <c r="F1" s="15"/>
      <c r="G1" s="16"/>
      <c r="H1" s="15"/>
      <c r="I1" s="16"/>
      <c r="J1" s="15"/>
      <c r="K1" s="17"/>
      <c r="L1" s="15"/>
      <c r="M1" s="17"/>
      <c r="N1" s="15"/>
      <c r="O1" s="17"/>
      <c r="P1" s="15"/>
      <c r="Q1" s="17"/>
      <c r="R1" s="15"/>
      <c r="S1" s="17"/>
      <c r="T1" s="15"/>
      <c r="U1" s="17"/>
      <c r="V1" s="15"/>
      <c r="W1" s="16"/>
      <c r="X1" s="15"/>
      <c r="Y1" s="15"/>
      <c r="Z1" s="15"/>
    </row>
    <row r="2" spans="1:26" x14ac:dyDescent="0.25">
      <c r="A2" s="13"/>
      <c r="B2" s="13"/>
      <c r="C2" s="14"/>
      <c r="D2" s="15"/>
      <c r="E2" s="16"/>
      <c r="F2" s="15"/>
      <c r="G2" s="16"/>
      <c r="H2" s="15"/>
      <c r="I2" s="16"/>
      <c r="J2" s="15"/>
      <c r="K2" s="17"/>
      <c r="L2" s="15"/>
      <c r="M2" s="17"/>
      <c r="N2" s="15"/>
      <c r="O2" s="17"/>
      <c r="P2" s="15"/>
      <c r="Q2" s="17"/>
      <c r="R2" s="15"/>
      <c r="S2" s="17"/>
      <c r="T2" s="15"/>
      <c r="U2" s="17"/>
      <c r="V2" s="15"/>
      <c r="W2" s="16"/>
      <c r="X2" s="15"/>
      <c r="Y2" s="15"/>
      <c r="Z2" s="15"/>
    </row>
    <row r="3" spans="1:26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17"/>
      <c r="L3" s="15"/>
      <c r="M3" s="17"/>
      <c r="N3" s="15"/>
      <c r="O3" s="17"/>
      <c r="P3" s="15"/>
      <c r="Q3" s="17"/>
      <c r="R3" s="15"/>
      <c r="S3" s="17"/>
      <c r="T3" s="15"/>
      <c r="U3" s="17"/>
      <c r="V3" s="15"/>
      <c r="W3" s="16"/>
      <c r="X3" s="15"/>
      <c r="Y3" s="15"/>
      <c r="Z3" s="15"/>
    </row>
    <row r="4" spans="1:26" s="3" customFormat="1" ht="16.5" x14ac:dyDescent="0.3">
      <c r="A4" s="40" t="s">
        <v>19</v>
      </c>
      <c r="B4" s="40"/>
      <c r="C4" s="40"/>
      <c r="D4" s="40"/>
      <c r="E4" s="40"/>
      <c r="F4" s="40"/>
      <c r="G4" s="40"/>
      <c r="H4" s="40"/>
      <c r="I4" s="40"/>
      <c r="J4" s="15"/>
      <c r="K4" s="17"/>
      <c r="L4" s="15"/>
      <c r="M4" s="17"/>
      <c r="N4" s="15"/>
      <c r="O4" s="17"/>
      <c r="P4" s="15"/>
      <c r="Q4" s="17"/>
      <c r="R4" s="15"/>
      <c r="S4" s="17"/>
      <c r="T4" s="15"/>
      <c r="U4" s="17"/>
      <c r="V4" s="15"/>
      <c r="W4" s="16"/>
      <c r="X4" s="15"/>
      <c r="Y4" s="15"/>
      <c r="Z4" s="15"/>
    </row>
    <row r="5" spans="1:26" s="3" customFormat="1" ht="16.5" x14ac:dyDescent="0.3">
      <c r="A5" s="13"/>
      <c r="B5" s="30"/>
      <c r="C5" s="31"/>
      <c r="D5" s="32"/>
      <c r="E5" s="33"/>
      <c r="F5" s="32"/>
      <c r="G5" s="33"/>
      <c r="H5" s="32"/>
      <c r="I5" s="33"/>
      <c r="J5" s="32"/>
      <c r="K5" s="34"/>
      <c r="L5" s="32"/>
      <c r="M5" s="34"/>
      <c r="N5" s="32"/>
      <c r="O5" s="34"/>
      <c r="P5" s="32"/>
      <c r="Q5" s="34"/>
      <c r="R5" s="32"/>
      <c r="S5" s="34"/>
      <c r="T5" s="32"/>
      <c r="U5" s="34"/>
      <c r="V5" s="32"/>
      <c r="W5" s="33"/>
      <c r="X5" s="32"/>
      <c r="Y5" s="32"/>
      <c r="Z5" s="32"/>
    </row>
    <row r="6" spans="1:26" s="3" customFormat="1" ht="16.5" x14ac:dyDescent="0.3">
      <c r="A6" s="41" t="s">
        <v>1</v>
      </c>
      <c r="B6" s="42" t="s">
        <v>2</v>
      </c>
      <c r="C6" s="38" t="s">
        <v>3</v>
      </c>
      <c r="D6" s="39"/>
      <c r="E6" s="38" t="s">
        <v>4</v>
      </c>
      <c r="F6" s="39"/>
      <c r="G6" s="38" t="s">
        <v>5</v>
      </c>
      <c r="H6" s="39"/>
      <c r="I6" s="38" t="s">
        <v>6</v>
      </c>
      <c r="J6" s="39"/>
      <c r="K6" s="38" t="s">
        <v>7</v>
      </c>
      <c r="L6" s="39"/>
      <c r="M6" s="38" t="s">
        <v>8</v>
      </c>
      <c r="N6" s="39"/>
      <c r="O6" s="38" t="s">
        <v>9</v>
      </c>
      <c r="P6" s="39"/>
      <c r="Q6" s="38" t="s">
        <v>10</v>
      </c>
      <c r="R6" s="39"/>
      <c r="S6" s="38" t="s">
        <v>11</v>
      </c>
      <c r="T6" s="39"/>
      <c r="U6" s="38" t="s">
        <v>12</v>
      </c>
      <c r="V6" s="39"/>
      <c r="W6" s="38" t="s">
        <v>13</v>
      </c>
      <c r="X6" s="39"/>
      <c r="Y6" s="38" t="s">
        <v>14</v>
      </c>
      <c r="Z6" s="39"/>
    </row>
    <row r="7" spans="1:26" s="9" customFormat="1" ht="74.25" customHeight="1" x14ac:dyDescent="0.3">
      <c r="A7" s="41"/>
      <c r="B7" s="42"/>
      <c r="C7" s="18" t="s">
        <v>15</v>
      </c>
      <c r="D7" s="19" t="s">
        <v>16</v>
      </c>
      <c r="E7" s="20" t="s">
        <v>15</v>
      </c>
      <c r="F7" s="19" t="s">
        <v>16</v>
      </c>
      <c r="G7" s="20" t="s">
        <v>15</v>
      </c>
      <c r="H7" s="19" t="s">
        <v>16</v>
      </c>
      <c r="I7" s="20" t="s">
        <v>15</v>
      </c>
      <c r="J7" s="19" t="s">
        <v>16</v>
      </c>
      <c r="K7" s="21" t="s">
        <v>15</v>
      </c>
      <c r="L7" s="19" t="s">
        <v>17</v>
      </c>
      <c r="M7" s="21" t="s">
        <v>15</v>
      </c>
      <c r="N7" s="19" t="s">
        <v>16</v>
      </c>
      <c r="O7" s="21" t="s">
        <v>15</v>
      </c>
      <c r="P7" s="19" t="s">
        <v>16</v>
      </c>
      <c r="Q7" s="21" t="s">
        <v>15</v>
      </c>
      <c r="R7" s="19" t="s">
        <v>16</v>
      </c>
      <c r="S7" s="21" t="s">
        <v>15</v>
      </c>
      <c r="T7" s="19" t="s">
        <v>16</v>
      </c>
      <c r="U7" s="21" t="s">
        <v>15</v>
      </c>
      <c r="V7" s="19" t="s">
        <v>16</v>
      </c>
      <c r="W7" s="20" t="s">
        <v>15</v>
      </c>
      <c r="X7" s="19" t="s">
        <v>16</v>
      </c>
      <c r="Y7" s="22" t="s">
        <v>15</v>
      </c>
      <c r="Z7" s="19" t="s">
        <v>16</v>
      </c>
    </row>
    <row r="8" spans="1:26" s="8" customFormat="1" ht="16.5" x14ac:dyDescent="0.3">
      <c r="A8" s="23" t="s">
        <v>20</v>
      </c>
      <c r="B8" s="35" t="s">
        <v>26</v>
      </c>
      <c r="C8" s="24">
        <f>13914/1000</f>
        <v>13.914</v>
      </c>
      <c r="D8" s="37">
        <f>ROUND(C8*2875.72*1.2,2)</f>
        <v>48015.32</v>
      </c>
      <c r="E8" s="26"/>
      <c r="F8" s="25"/>
      <c r="G8" s="26"/>
      <c r="H8" s="25"/>
      <c r="I8" s="26"/>
      <c r="J8" s="25"/>
      <c r="K8" s="27"/>
      <c r="L8" s="25"/>
      <c r="M8" s="27"/>
      <c r="N8" s="25"/>
      <c r="O8" s="27"/>
      <c r="P8" s="25"/>
      <c r="Q8" s="27"/>
      <c r="R8" s="25"/>
      <c r="S8" s="27"/>
      <c r="T8" s="25"/>
      <c r="U8" s="27"/>
      <c r="V8" s="25"/>
      <c r="W8" s="26"/>
      <c r="X8" s="25"/>
      <c r="Y8" s="27"/>
      <c r="Z8" s="25"/>
    </row>
    <row r="9" spans="1:26" s="3" customFormat="1" ht="16.5" x14ac:dyDescent="0.3">
      <c r="A9" s="23"/>
      <c r="B9" s="35"/>
      <c r="C9" s="24"/>
      <c r="D9" s="37"/>
      <c r="E9" s="26"/>
      <c r="F9" s="25"/>
      <c r="G9" s="26"/>
      <c r="H9" s="25"/>
      <c r="I9" s="26"/>
      <c r="J9" s="25"/>
      <c r="K9" s="27"/>
      <c r="L9" s="25"/>
      <c r="M9" s="27"/>
      <c r="N9" s="25"/>
      <c r="O9" s="27"/>
      <c r="P9" s="25"/>
      <c r="Q9" s="27"/>
      <c r="R9" s="25"/>
      <c r="S9" s="27"/>
      <c r="T9" s="25"/>
      <c r="U9" s="27"/>
      <c r="V9" s="25"/>
      <c r="W9" s="26"/>
      <c r="X9" s="25"/>
      <c r="Y9" s="27"/>
      <c r="Z9" s="25"/>
    </row>
    <row r="10" spans="1:26" s="3" customFormat="1" ht="16.5" x14ac:dyDescent="0.3">
      <c r="A10" s="23" t="s">
        <v>22</v>
      </c>
      <c r="B10" s="35" t="s">
        <v>27</v>
      </c>
      <c r="C10" s="24">
        <f>2886/1000</f>
        <v>2.8860000000000001</v>
      </c>
      <c r="D10" s="37">
        <f>ROUND(C10*2875.72*1.2,2)</f>
        <v>9959.19</v>
      </c>
      <c r="E10" s="26"/>
      <c r="F10" s="25"/>
      <c r="G10" s="26"/>
      <c r="H10" s="25"/>
      <c r="I10" s="26"/>
      <c r="J10" s="25"/>
      <c r="K10" s="27"/>
      <c r="L10" s="25"/>
      <c r="M10" s="27"/>
      <c r="N10" s="25"/>
      <c r="O10" s="27"/>
      <c r="P10" s="25"/>
      <c r="Q10" s="27"/>
      <c r="R10" s="25"/>
      <c r="S10" s="27"/>
      <c r="T10" s="25"/>
      <c r="U10" s="27"/>
      <c r="V10" s="25"/>
      <c r="W10" s="26"/>
      <c r="X10" s="25"/>
      <c r="Y10" s="27"/>
      <c r="Z10" s="25"/>
    </row>
    <row r="11" spans="1:26" s="3" customFormat="1" ht="16.5" x14ac:dyDescent="0.3">
      <c r="A11" s="23"/>
      <c r="B11" s="35"/>
      <c r="C11" s="24"/>
      <c r="D11" s="37"/>
      <c r="E11" s="26"/>
      <c r="F11" s="25"/>
      <c r="G11" s="26"/>
      <c r="H11" s="25"/>
      <c r="I11" s="26"/>
      <c r="J11" s="25"/>
      <c r="K11" s="27"/>
      <c r="L11" s="25"/>
      <c r="M11" s="27"/>
      <c r="N11" s="25"/>
      <c r="O11" s="27"/>
      <c r="P11" s="25"/>
      <c r="Q11" s="27"/>
      <c r="R11" s="25"/>
      <c r="S11" s="27"/>
      <c r="T11" s="25"/>
      <c r="U11" s="27"/>
      <c r="V11" s="25"/>
      <c r="W11" s="26"/>
      <c r="X11" s="25"/>
      <c r="Y11" s="27"/>
      <c r="Z11" s="25"/>
    </row>
    <row r="12" spans="1:26" s="3" customFormat="1" ht="16.5" x14ac:dyDescent="0.3">
      <c r="A12" s="23" t="s">
        <v>21</v>
      </c>
      <c r="B12" s="35" t="s">
        <v>28</v>
      </c>
      <c r="C12" s="24">
        <f>3670/1000</f>
        <v>3.67</v>
      </c>
      <c r="D12" s="37">
        <f>ROUND(C12*2875.72*1.2,2)</f>
        <v>12664.67</v>
      </c>
      <c r="E12" s="26"/>
      <c r="F12" s="25"/>
      <c r="G12" s="26"/>
      <c r="H12" s="25"/>
      <c r="I12" s="26"/>
      <c r="J12" s="25"/>
      <c r="K12" s="27"/>
      <c r="L12" s="25"/>
      <c r="M12" s="27"/>
      <c r="N12" s="25"/>
      <c r="O12" s="27"/>
      <c r="P12" s="25"/>
      <c r="Q12" s="27"/>
      <c r="R12" s="25"/>
      <c r="S12" s="27"/>
      <c r="T12" s="25"/>
      <c r="U12" s="27"/>
      <c r="V12" s="25"/>
      <c r="W12" s="26"/>
      <c r="X12" s="25"/>
      <c r="Y12" s="27"/>
      <c r="Z12" s="25"/>
    </row>
    <row r="13" spans="1:26" s="3" customFormat="1" ht="16.5" x14ac:dyDescent="0.3">
      <c r="A13" s="23"/>
      <c r="B13" s="35"/>
      <c r="C13" s="24"/>
      <c r="D13" s="37"/>
      <c r="E13" s="26"/>
      <c r="F13" s="25"/>
      <c r="G13" s="26"/>
      <c r="H13" s="25"/>
      <c r="I13" s="26"/>
      <c r="J13" s="25"/>
      <c r="K13" s="27"/>
      <c r="L13" s="25"/>
      <c r="M13" s="27"/>
      <c r="N13" s="25"/>
      <c r="O13" s="27"/>
      <c r="P13" s="25"/>
      <c r="Q13" s="27"/>
      <c r="R13" s="25"/>
      <c r="S13" s="27"/>
      <c r="T13" s="25"/>
      <c r="U13" s="27"/>
      <c r="V13" s="25"/>
      <c r="W13" s="26"/>
      <c r="X13" s="25"/>
      <c r="Y13" s="27"/>
      <c r="Z13" s="25"/>
    </row>
    <row r="14" spans="1:26" s="3" customFormat="1" ht="16.5" x14ac:dyDescent="0.3">
      <c r="A14" s="23" t="s">
        <v>23</v>
      </c>
      <c r="B14" s="35" t="s">
        <v>29</v>
      </c>
      <c r="C14" s="24">
        <f>1284/1000</f>
        <v>1.284</v>
      </c>
      <c r="D14" s="37">
        <f>ROUND(C14*2875.72*1.2,2)-0.01</f>
        <v>4430.8999999999996</v>
      </c>
      <c r="E14" s="26"/>
      <c r="F14" s="25"/>
      <c r="G14" s="26"/>
      <c r="H14" s="25"/>
      <c r="I14" s="26"/>
      <c r="J14" s="25"/>
      <c r="K14" s="27"/>
      <c r="L14" s="25"/>
      <c r="M14" s="27"/>
      <c r="N14" s="25"/>
      <c r="O14" s="27"/>
      <c r="P14" s="25"/>
      <c r="Q14" s="27"/>
      <c r="R14" s="25"/>
      <c r="S14" s="27"/>
      <c r="T14" s="25"/>
      <c r="U14" s="27"/>
      <c r="V14" s="25"/>
      <c r="W14" s="26"/>
      <c r="X14" s="25"/>
      <c r="Y14" s="27"/>
      <c r="Z14" s="25"/>
    </row>
    <row r="15" spans="1:26" s="3" customFormat="1" ht="16.5" x14ac:dyDescent="0.3">
      <c r="A15" s="23"/>
      <c r="B15" s="35"/>
      <c r="C15" s="24"/>
      <c r="D15" s="37"/>
      <c r="E15" s="26"/>
      <c r="F15" s="25"/>
      <c r="G15" s="26"/>
      <c r="H15" s="25"/>
      <c r="I15" s="26"/>
      <c r="J15" s="25"/>
      <c r="K15" s="27"/>
      <c r="L15" s="25"/>
      <c r="M15" s="27"/>
      <c r="N15" s="25"/>
      <c r="O15" s="27"/>
      <c r="P15" s="25"/>
      <c r="Q15" s="27"/>
      <c r="R15" s="25"/>
      <c r="S15" s="27"/>
      <c r="T15" s="25"/>
      <c r="U15" s="27"/>
      <c r="V15" s="25"/>
      <c r="W15" s="26"/>
      <c r="X15" s="25"/>
      <c r="Y15" s="27"/>
      <c r="Z15" s="25"/>
    </row>
    <row r="16" spans="1:26" s="3" customFormat="1" ht="16.5" x14ac:dyDescent="0.3">
      <c r="A16" s="23" t="s">
        <v>24</v>
      </c>
      <c r="B16" s="35" t="s">
        <v>25</v>
      </c>
      <c r="C16" s="24">
        <f>1368/1000</f>
        <v>1.3680000000000001</v>
      </c>
      <c r="D16" s="37">
        <f>ROUND(C16*2730.94*1.2,2)</f>
        <v>4483.1099999999997</v>
      </c>
      <c r="E16" s="26"/>
      <c r="F16" s="25"/>
      <c r="G16" s="26"/>
      <c r="H16" s="25"/>
      <c r="I16" s="26"/>
      <c r="J16" s="25"/>
      <c r="K16" s="27"/>
      <c r="L16" s="25"/>
      <c r="M16" s="27"/>
      <c r="N16" s="25"/>
      <c r="O16" s="27"/>
      <c r="P16" s="25"/>
      <c r="Q16" s="27"/>
      <c r="R16" s="25"/>
      <c r="S16" s="27"/>
      <c r="T16" s="25"/>
      <c r="U16" s="27"/>
      <c r="V16" s="25"/>
      <c r="W16" s="26"/>
      <c r="X16" s="25"/>
      <c r="Y16" s="27"/>
      <c r="Z16" s="25"/>
    </row>
    <row r="17" spans="1:26" s="3" customFormat="1" ht="16.5" x14ac:dyDescent="0.3">
      <c r="A17" s="23"/>
      <c r="B17" s="35"/>
      <c r="C17" s="24"/>
      <c r="D17" s="37"/>
      <c r="E17" s="26"/>
      <c r="F17" s="25"/>
      <c r="G17" s="26"/>
      <c r="H17" s="25"/>
      <c r="I17" s="26"/>
      <c r="J17" s="25"/>
      <c r="K17" s="27"/>
      <c r="L17" s="25"/>
      <c r="M17" s="27"/>
      <c r="N17" s="25"/>
      <c r="O17" s="27"/>
      <c r="P17" s="25"/>
      <c r="Q17" s="27"/>
      <c r="R17" s="25"/>
      <c r="S17" s="27"/>
      <c r="T17" s="25"/>
      <c r="U17" s="27"/>
      <c r="V17" s="25"/>
      <c r="W17" s="26"/>
      <c r="X17" s="25"/>
      <c r="Y17" s="27"/>
      <c r="Z17" s="25"/>
    </row>
    <row r="18" spans="1:26" s="10" customFormat="1" ht="16.5" x14ac:dyDescent="0.3">
      <c r="A18" s="28" t="s">
        <v>18</v>
      </c>
      <c r="B18" s="28"/>
      <c r="C18" s="29">
        <f>SUM(C8:C16)</f>
        <v>23.121999999999996</v>
      </c>
      <c r="D18" s="36">
        <f t="shared" ref="D18:Z18" si="0">SUM(D8:D16)</f>
        <v>79553.19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0</v>
      </c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  <c r="S18" s="29">
        <f t="shared" si="0"/>
        <v>0</v>
      </c>
      <c r="T18" s="29">
        <f t="shared" si="0"/>
        <v>0</v>
      </c>
      <c r="U18" s="29">
        <f t="shared" si="0"/>
        <v>0</v>
      </c>
      <c r="V18" s="29">
        <f t="shared" si="0"/>
        <v>0</v>
      </c>
      <c r="W18" s="29">
        <f t="shared" si="0"/>
        <v>0</v>
      </c>
      <c r="X18" s="29">
        <f t="shared" si="0"/>
        <v>0</v>
      </c>
      <c r="Y18" s="29">
        <f t="shared" si="0"/>
        <v>0</v>
      </c>
      <c r="Z18" s="29">
        <f t="shared" si="0"/>
        <v>0</v>
      </c>
    </row>
    <row r="19" spans="1:26" s="3" customFormat="1" ht="16.5" x14ac:dyDescent="0.3">
      <c r="C19" s="11"/>
      <c r="D19" s="2"/>
      <c r="E19" s="8"/>
      <c r="F19" s="2"/>
      <c r="G19" s="8"/>
      <c r="H19" s="2"/>
      <c r="I19" s="8"/>
      <c r="J19" s="2"/>
      <c r="K19" s="6"/>
      <c r="L19" s="2"/>
      <c r="M19" s="6"/>
      <c r="N19" s="2"/>
      <c r="O19" s="6"/>
      <c r="P19" s="2"/>
      <c r="Q19" s="6"/>
      <c r="R19" s="2"/>
      <c r="S19" s="6"/>
      <c r="T19" s="2"/>
      <c r="U19" s="6"/>
      <c r="V19" s="2"/>
      <c r="W19" s="8"/>
      <c r="X19" s="2"/>
      <c r="Y19" s="2"/>
      <c r="Z19" s="2"/>
    </row>
    <row r="20" spans="1:26" s="3" customFormat="1" ht="16.5" x14ac:dyDescent="0.3">
      <c r="C20" s="11"/>
      <c r="D20" s="2"/>
      <c r="E20" s="8"/>
      <c r="F20" s="2"/>
      <c r="G20" s="8"/>
      <c r="H20" s="2"/>
      <c r="I20" s="8"/>
      <c r="J20" s="2"/>
      <c r="K20" s="6"/>
      <c r="L20" s="2"/>
      <c r="M20" s="6"/>
      <c r="N20" s="2"/>
      <c r="O20" s="6"/>
      <c r="P20" s="2"/>
      <c r="Q20" s="6"/>
      <c r="R20" s="2"/>
      <c r="S20" s="6"/>
      <c r="T20" s="2"/>
      <c r="U20" s="6"/>
      <c r="V20" s="2"/>
      <c r="W20" s="8"/>
      <c r="X20" s="2"/>
      <c r="Y20" s="2"/>
      <c r="Z20" s="2"/>
    </row>
  </sheetData>
  <mergeCells count="16">
    <mergeCell ref="A3:J3"/>
    <mergeCell ref="A4:I4"/>
    <mergeCell ref="A6:A7"/>
    <mergeCell ref="B6:B7"/>
    <mergeCell ref="C6:D6"/>
    <mergeCell ref="E6:F6"/>
    <mergeCell ref="G6:H6"/>
    <mergeCell ref="I6:J6"/>
    <mergeCell ref="Q6:R6"/>
    <mergeCell ref="O6:P6"/>
    <mergeCell ref="M6:N6"/>
    <mergeCell ref="K6:L6"/>
    <mergeCell ref="Y6:Z6"/>
    <mergeCell ref="W6:X6"/>
    <mergeCell ref="U6:V6"/>
    <mergeCell ref="S6:T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 по договорам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Александр Захаров</cp:lastModifiedBy>
  <dcterms:created xsi:type="dcterms:W3CDTF">2018-04-27T09:40:03Z</dcterms:created>
  <dcterms:modified xsi:type="dcterms:W3CDTF">2021-03-01T12:18:25Z</dcterms:modified>
</cp:coreProperties>
</file>